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 activeTab="1"/>
  </bookViews>
  <sheets>
    <sheet name="Приложение 1" sheetId="4" r:id="rId1"/>
    <sheet name="Приложение 2" sheetId="2" r:id="rId2"/>
    <sheet name="Приложение 3" sheetId="6" r:id="rId3"/>
    <sheet name="Приложение 4 " sheetId="11" r:id="rId4"/>
    <sheet name="Приложение 5 " sheetId="12" r:id="rId5"/>
  </sheets>
  <definedNames>
    <definedName name="_xlnm.Print_Area" localSheetId="0">'Приложение 1'!$A$1:$Q$23</definedName>
    <definedName name="_xlnm.Print_Area" localSheetId="1">'Приложение 2'!$A$1:$K$12</definedName>
    <definedName name="_xlnm.Print_Area" localSheetId="3">'Приложение 4 '!$A$1:$G$49</definedName>
  </definedNames>
  <calcPr calcId="152511"/>
</workbook>
</file>

<file path=xl/calcChain.xml><?xml version="1.0" encoding="utf-8"?>
<calcChain xmlns="http://schemas.openxmlformats.org/spreadsheetml/2006/main">
  <c r="S9" i="6" l="1"/>
  <c r="G47" i="11"/>
  <c r="F47" i="11"/>
  <c r="G43" i="11"/>
  <c r="F43" i="11"/>
  <c r="G39" i="11"/>
  <c r="F39" i="11"/>
  <c r="G35" i="11"/>
  <c r="F35" i="11"/>
  <c r="G31" i="11"/>
  <c r="F31" i="11"/>
  <c r="G27" i="11"/>
  <c r="F27" i="11"/>
  <c r="G23" i="11"/>
  <c r="F23" i="11"/>
  <c r="G19" i="11"/>
  <c r="F19" i="11"/>
  <c r="G15" i="11"/>
  <c r="F15" i="11"/>
  <c r="G11" i="11"/>
  <c r="F11" i="11"/>
  <c r="G19" i="6"/>
  <c r="F48" i="11" l="1"/>
  <c r="G48" i="11"/>
  <c r="G49" i="11"/>
  <c r="F49" i="11"/>
  <c r="O9" i="6"/>
  <c r="H19" i="6"/>
  <c r="N9" i="6" s="1"/>
  <c r="I9" i="6" s="1"/>
  <c r="H9" i="6" l="1"/>
</calcChain>
</file>

<file path=xl/sharedStrings.xml><?xml version="1.0" encoding="utf-8"?>
<sst xmlns="http://schemas.openxmlformats.org/spreadsheetml/2006/main" count="221" uniqueCount="134">
  <si>
    <t>штат</t>
  </si>
  <si>
    <t>Наименование образовательной организации</t>
  </si>
  <si>
    <t>Численность, чел.</t>
  </si>
  <si>
    <t>факт</t>
  </si>
  <si>
    <t>в том числе преподавателей</t>
  </si>
  <si>
    <t>в целом по организации</t>
  </si>
  <si>
    <t>по преподавателям</t>
  </si>
  <si>
    <t>в целом по  отрасли в субъекте РФ</t>
  </si>
  <si>
    <t>по преподавателям по  отрасли в субъекте РФ</t>
  </si>
  <si>
    <t>Собственные средства организации, полученные от приносящей доход деятельности, тыс. руб.</t>
  </si>
  <si>
    <t>ИТОГО:</t>
  </si>
  <si>
    <t>Государственное задание</t>
  </si>
  <si>
    <t>Приложение № 2</t>
  </si>
  <si>
    <t>план на год</t>
  </si>
  <si>
    <t>в том числе:</t>
  </si>
  <si>
    <t>Всего:</t>
  </si>
  <si>
    <t>на социальные выплаты</t>
  </si>
  <si>
    <t>на оплату ЖКХ</t>
  </si>
  <si>
    <t>на развитие учебно-материальной бызы</t>
  </si>
  <si>
    <t>Период</t>
  </si>
  <si>
    <t>Форма обучения</t>
  </si>
  <si>
    <t>Количественный показатель</t>
  </si>
  <si>
    <t>в чел-часах</t>
  </si>
  <si>
    <t>в чел.</t>
  </si>
  <si>
    <t>Реализация основных профессиональных образовательных программ профессионального обучения - программ повышения квалификации рабочих и служащих</t>
  </si>
  <si>
    <t>в том числе за счет:</t>
  </si>
  <si>
    <t>услуг по питанию</t>
  </si>
  <si>
    <t>аренды</t>
  </si>
  <si>
    <t>образова-тельной деятельности</t>
  </si>
  <si>
    <t>ВСЕГО плановый показатель:</t>
  </si>
  <si>
    <t>в том числе в соответствии с планом ФХД:</t>
  </si>
  <si>
    <t xml:space="preserve">Заработная плата (с учетом налогов)
 и денежное довольствие </t>
  </si>
  <si>
    <t>Прочие социальные выплаты 
личному составу</t>
  </si>
  <si>
    <t>Услуги связи</t>
  </si>
  <si>
    <t>Коммунальные услуги</t>
  </si>
  <si>
    <t>Работы, услуги по
 содержанию имущества</t>
  </si>
  <si>
    <t>Расходы на приобретение 
основных средств</t>
  </si>
  <si>
    <t>Расходы на приобретение 
материальных запасов</t>
  </si>
  <si>
    <t>Прочее 
(расшифровить в примечание)</t>
  </si>
  <si>
    <t>Приложение № 5</t>
  </si>
  <si>
    <t>штат**</t>
  </si>
  <si>
    <t>Приложение № 3</t>
  </si>
  <si>
    <t>Приложение № 4</t>
  </si>
  <si>
    <t>Период обучения</t>
  </si>
  <si>
    <t>Количество человек</t>
  </si>
  <si>
    <t>Количество чел-час.</t>
  </si>
  <si>
    <t>Наименование программы обучения</t>
  </si>
  <si>
    <t>**штатная численность должна сходиться с приказом МЧС России от 25.12.2019 № 781ДСП</t>
  </si>
  <si>
    <t>Причины, в том числе:</t>
  </si>
  <si>
    <t>отсутствие финансовых средств на командировочные расходы</t>
  </si>
  <si>
    <t>иные причины</t>
  </si>
  <si>
    <t>Примечания:</t>
  </si>
  <si>
    <r>
      <t xml:space="preserve">Комплектующий орган </t>
    </r>
    <r>
      <rPr>
        <b/>
        <sz val="12"/>
        <color theme="1"/>
        <rFont val="Calibri"/>
        <family val="2"/>
        <charset val="204"/>
      </rPr>
      <t>**</t>
    </r>
  </si>
  <si>
    <t>* заполняется нарастающим итогом с начала года;</t>
  </si>
  <si>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Times New Roman"/>
        <family val="1"/>
        <charset val="204"/>
      </rPr>
      <t xml:space="preserve"> заработная плата отражается как за счет средст федерального бюджета, так и за счет средств от приносящий доход деятельности;</t>
    </r>
  </si>
  <si>
    <t>в том числе сотрудники</t>
  </si>
  <si>
    <t>услуг по проживанию</t>
  </si>
  <si>
    <t>прочее</t>
  </si>
  <si>
    <t xml:space="preserve">** указывается комплектующий орган не направивший на обучение кандидатов в соответствии с распоряжением </t>
  </si>
  <si>
    <t>Реестровая запись</t>
  </si>
  <si>
    <t>804200О.99.0.ББ60АА75001</t>
  </si>
  <si>
    <t>804200О.99.0.ББ59АА75001</t>
  </si>
  <si>
    <t>804200О.99.0.ББ65АА04000</t>
  </si>
  <si>
    <t>804200О.99.0.ББ63АА03000</t>
  </si>
  <si>
    <t>804200О.99.0.ББ64АА03000</t>
  </si>
  <si>
    <t>804200О.99.0.ББ60АА79001</t>
  </si>
  <si>
    <t>804200О.99.0.ББ60АА83001</t>
  </si>
  <si>
    <t>очная с применением дистанционных образовательных технологий и электронного обучения</t>
  </si>
  <si>
    <t>очно-заочная с применением дистанционных образовательных технологий и электронного обучения</t>
  </si>
  <si>
    <t>заочная с применением дистанционных образовательных технологий и электронного обучения</t>
  </si>
  <si>
    <t xml:space="preserve">Наименование услуг </t>
  </si>
  <si>
    <t>Х</t>
  </si>
  <si>
    <t>Реализация дополнительных профессиональных программ  профессиональной переподготовки</t>
  </si>
  <si>
    <t>804200О.99.0.ББ59АА79001</t>
  </si>
  <si>
    <t>804200О.99.0.ББ59АА83001</t>
  </si>
  <si>
    <t>Реализация основных профессиональных образовательных программ профессионального обучения – программ профессиональной подготовки по профессиям  рабочих, должностям служащих</t>
  </si>
  <si>
    <t>804200О.99.0.ББ65АА08000</t>
  </si>
  <si>
    <t>804200О.99.0.ББ65АА12000</t>
  </si>
  <si>
    <t>Реализация основных профессиональных образовательных программ профессионального обучения - программ переподготовки рабочих и служащих</t>
  </si>
  <si>
    <t>804200О.99.0.ББ63АА07000</t>
  </si>
  <si>
    <t>804200О.99.0.ББ63АА11000</t>
  </si>
  <si>
    <t>804200О.99.0.ББ64АА07000</t>
  </si>
  <si>
    <t>804200О.99.0.ББ64АА11000</t>
  </si>
  <si>
    <t>ВСЕГО фактический показатель:</t>
  </si>
  <si>
    <t>2024, 
человек</t>
  </si>
  <si>
    <t>2024,
 чел.-час</t>
  </si>
  <si>
    <t>Субсидии на выполнение госзадания на 2024 год, тыс.руб.</t>
  </si>
  <si>
    <t>ВСЕГО
в соответствии с Соглашением (включая дополнительные соглашения) на 2024 год</t>
  </si>
  <si>
    <t>Субсидии на иные цели на 2024 год, тыс. руб.</t>
  </si>
  <si>
    <t>в соответствии с Соглашением на  
2024 год</t>
  </si>
  <si>
    <t>фактически  
за 
 2024 год</t>
  </si>
  <si>
    <t>план на 2024 год</t>
  </si>
  <si>
    <t>2024 год</t>
  </si>
  <si>
    <t>2024 год (факт)</t>
  </si>
  <si>
    <t>ФАУ ДПО Учебный центр ФПС по Челябинской области</t>
  </si>
  <si>
    <t>* Пояснения к таблице</t>
  </si>
  <si>
    <t>** Пояснения к таблице</t>
  </si>
  <si>
    <t xml:space="preserve">• гостиничные услуги </t>
  </si>
  <si>
    <t>приобретение основных средств</t>
  </si>
  <si>
    <t>• услуги по подготовке водителей категорий "А", "В" (автошкола)</t>
  </si>
  <si>
    <t>Закупка продуктов питания для столовых</t>
  </si>
  <si>
    <t>• услуги в области пожарной безопасности</t>
  </si>
  <si>
    <t>Итого</t>
  </si>
  <si>
    <t>Программа, реклама для автошколы</t>
  </si>
  <si>
    <t xml:space="preserve">Услуги связи </t>
  </si>
  <si>
    <t>Командировка</t>
  </si>
  <si>
    <t>Страхование</t>
  </si>
  <si>
    <t xml:space="preserve"> Эквайринг</t>
  </si>
  <si>
    <t xml:space="preserve">Примечание: </t>
  </si>
  <si>
    <t>*расписать в пояснении за счет каких источников;</t>
  </si>
  <si>
    <t>** расписать на какие расходы</t>
  </si>
  <si>
    <t xml:space="preserve">Примечание </t>
  </si>
  <si>
    <t xml:space="preserve">земельный налог </t>
  </si>
  <si>
    <t>страхование авто</t>
  </si>
  <si>
    <t>Транспортные услуги</t>
  </si>
  <si>
    <t xml:space="preserve">Дератизация </t>
  </si>
  <si>
    <t>ФГКУ Уральский УСЦ МЧС России</t>
  </si>
  <si>
    <t>Профессиональная переподготовка водителей АЛ и АКП</t>
  </si>
  <si>
    <t>отсутствие кандидата на обучение</t>
  </si>
  <si>
    <t>Реализация дополнительных профессиональных программ  повышения квалификации</t>
  </si>
  <si>
    <t>10.07 - 02.08 (очно с ДОТ и ЭО); 05.08 - 16.08 (очно)</t>
  </si>
  <si>
    <t>очно с ДОТ и ЭО - очно</t>
  </si>
  <si>
    <t>Сведения о показателях государственного задания и финансового обеспечения его выполнения за 2024 год</t>
  </si>
  <si>
    <t>факт за  
 2024 год</t>
  </si>
  <si>
    <t>факт за 
 2024 год</t>
  </si>
  <si>
    <t>Сведения о социальных обязательствах за 2024 год</t>
  </si>
  <si>
    <t>Среднемесячная заработная плата за 2024 год*, руб.</t>
  </si>
  <si>
    <r>
      <t xml:space="preserve">Показатели собственных средств организации, полученных от приносящей доход деятельности за 2024 год </t>
    </r>
    <r>
      <rPr>
        <b/>
        <i/>
        <sz val="11"/>
        <color theme="1"/>
        <rFont val="Times New Roman"/>
        <family val="1"/>
        <charset val="204"/>
      </rPr>
      <t>(оперативная информация)</t>
    </r>
  </si>
  <si>
    <t>факт за 
2024 год</t>
  </si>
  <si>
    <t>Расход средств за 2024 год от приносящей доход деятельности, тыс. руб.</t>
  </si>
  <si>
    <t>Сводные плановые и фактические показатели государственного задания на оказание услуг (выполнение работ) за 2024 год</t>
  </si>
  <si>
    <r>
      <t xml:space="preserve">Информация по нарушению плана комплектования ФАУ ДПО Учебный центр ФПС по Челябинской области                                                                                                     </t>
    </r>
    <r>
      <rPr>
        <i/>
        <sz val="14"/>
        <color theme="1"/>
        <rFont val="Times New Roman"/>
        <family val="1"/>
        <charset val="204"/>
      </rPr>
      <t>(наименование образовательной организации)</t>
    </r>
    <r>
      <rPr>
        <b/>
        <sz val="14"/>
        <color theme="1"/>
        <rFont val="Times New Roman"/>
        <family val="1"/>
        <charset val="204"/>
      </rPr>
      <t xml:space="preserve">                                           
за 9 месяцев 2024 года*</t>
    </r>
  </si>
  <si>
    <t>командир. Расх</t>
  </si>
  <si>
    <t>Оплата по ГПД договорам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</si>
</sst>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Roman"/>
      <family val="1"/>
    </font>
    <font>
      <sz val="12"/>
      <name val="Times Roman"/>
      <family val="1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38">
    <xf numFmtId="0" fontId="0" fillId="0" borderId="0" xfId="0"/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0" xfId="0" applyFont="1"/>
    <xf numFmtId="0" fontId="0" fillId="2" borderId="0" xfId="0" applyFill="1"/>
    <xf numFmtId="0" fontId="4" fillId="2" borderId="1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4" fillId="2" borderId="17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/>
    <xf numFmtId="0" fontId="0" fillId="0" borderId="2" xfId="0" applyBorder="1"/>
    <xf numFmtId="0" fontId="8" fillId="0" borderId="3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7" fillId="4" borderId="50" xfId="0" applyNumberFormat="1" applyFont="1" applyFill="1" applyBorder="1" applyAlignment="1">
      <alignment horizontal="center" vertical="center"/>
    </xf>
    <xf numFmtId="3" fontId="7" fillId="4" borderId="51" xfId="0" applyNumberFormat="1" applyFont="1" applyFill="1" applyBorder="1" applyAlignment="1">
      <alignment horizontal="center" vertical="center"/>
    </xf>
    <xf numFmtId="3" fontId="7" fillId="4" borderId="12" xfId="0" applyNumberFormat="1" applyFont="1" applyFill="1" applyBorder="1" applyAlignment="1">
      <alignment horizontal="center" vertical="center"/>
    </xf>
    <xf numFmtId="3" fontId="7" fillId="4" borderId="6" xfId="0" applyNumberFormat="1" applyFont="1" applyFill="1" applyBorder="1" applyAlignment="1">
      <alignment horizontal="center" vertical="center"/>
    </xf>
    <xf numFmtId="3" fontId="7" fillId="4" borderId="14" xfId="0" applyNumberFormat="1" applyFont="1" applyFill="1" applyBorder="1" applyAlignment="1">
      <alignment horizontal="center" vertical="center"/>
    </xf>
    <xf numFmtId="3" fontId="7" fillId="4" borderId="15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wrapText="1"/>
    </xf>
    <xf numFmtId="0" fontId="5" fillId="4" borderId="52" xfId="0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/>
    </xf>
    <xf numFmtId="3" fontId="3" fillId="4" borderId="13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wrapText="1"/>
    </xf>
    <xf numFmtId="3" fontId="7" fillId="0" borderId="50" xfId="0" applyNumberFormat="1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center" vertical="center"/>
    </xf>
    <xf numFmtId="0" fontId="1" fillId="2" borderId="43" xfId="0" applyFont="1" applyFill="1" applyBorder="1" applyAlignment="1">
      <alignment wrapText="1"/>
    </xf>
    <xf numFmtId="3" fontId="7" fillId="0" borderId="12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1" fillId="2" borderId="23" xfId="0" applyFont="1" applyFill="1" applyBorder="1" applyAlignment="1">
      <alignment wrapText="1"/>
    </xf>
    <xf numFmtId="0" fontId="1" fillId="0" borderId="23" xfId="0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5" fillId="0" borderId="52" xfId="0" applyFont="1" applyBorder="1" applyAlignment="1">
      <alignment horizontal="center" vertical="top" wrapText="1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/>
    </xf>
    <xf numFmtId="3" fontId="3" fillId="4" borderId="13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center" vertical="center" wrapText="1"/>
    </xf>
    <xf numFmtId="3" fontId="3" fillId="2" borderId="34" xfId="0" applyNumberFormat="1" applyFont="1" applyFill="1" applyBorder="1" applyAlignment="1">
      <alignment horizontal="center"/>
    </xf>
    <xf numFmtId="3" fontId="3" fillId="2" borderId="53" xfId="0" applyNumberFormat="1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" fillId="0" borderId="59" xfId="0" applyFont="1" applyBorder="1"/>
    <xf numFmtId="0" fontId="1" fillId="0" borderId="52" xfId="0" applyFont="1" applyBorder="1"/>
    <xf numFmtId="0" fontId="2" fillId="0" borderId="0" xfId="0" applyFont="1"/>
    <xf numFmtId="0" fontId="1" fillId="0" borderId="29" xfId="0" applyFont="1" applyBorder="1"/>
    <xf numFmtId="0" fontId="0" fillId="0" borderId="55" xfId="0" applyBorder="1"/>
    <xf numFmtId="0" fontId="0" fillId="0" borderId="54" xfId="0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1" fillId="2" borderId="0" xfId="0" applyFont="1" applyFill="1"/>
    <xf numFmtId="0" fontId="4" fillId="2" borderId="9" xfId="0" applyFont="1" applyFill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/>
    </xf>
    <xf numFmtId="3" fontId="1" fillId="0" borderId="49" xfId="0" applyNumberFormat="1" applyFont="1" applyBorder="1" applyAlignment="1">
      <alignment horizontal="center"/>
    </xf>
    <xf numFmtId="2" fontId="0" fillId="2" borderId="7" xfId="0" applyNumberFormat="1" applyFill="1" applyBorder="1"/>
    <xf numFmtId="2" fontId="0" fillId="2" borderId="8" xfId="0" applyNumberFormat="1" applyFill="1" applyBorder="1"/>
    <xf numFmtId="4" fontId="1" fillId="2" borderId="7" xfId="0" applyNumberFormat="1" applyFont="1" applyFill="1" applyBorder="1" applyAlignment="1">
      <alignment horizontal="center"/>
    </xf>
    <xf numFmtId="2" fontId="0" fillId="2" borderId="0" xfId="0" applyNumberFormat="1" applyFill="1"/>
    <xf numFmtId="2" fontId="0" fillId="0" borderId="0" xfId="0" applyNumberFormat="1"/>
    <xf numFmtId="4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/>
    <xf numFmtId="2" fontId="4" fillId="2" borderId="6" xfId="0" applyNumberFormat="1" applyFont="1" applyFill="1" applyBorder="1"/>
    <xf numFmtId="2" fontId="1" fillId="2" borderId="1" xfId="0" applyNumberFormat="1" applyFont="1" applyFill="1" applyBorder="1"/>
    <xf numFmtId="2" fontId="4" fillId="2" borderId="15" xfId="0" applyNumberFormat="1" applyFont="1" applyFill="1" applyBorder="1"/>
    <xf numFmtId="2" fontId="1" fillId="2" borderId="60" xfId="0" applyNumberFormat="1" applyFont="1" applyFill="1" applyBorder="1"/>
    <xf numFmtId="2" fontId="1" fillId="2" borderId="38" xfId="0" applyNumberFormat="1" applyFont="1" applyFill="1" applyBorder="1"/>
    <xf numFmtId="2" fontId="4" fillId="2" borderId="8" xfId="0" applyNumberFormat="1" applyFont="1" applyFill="1" applyBorder="1"/>
    <xf numFmtId="4" fontId="1" fillId="2" borderId="10" xfId="0" applyNumberFormat="1" applyFont="1" applyFill="1" applyBorder="1"/>
    <xf numFmtId="4" fontId="1" fillId="2" borderId="13" xfId="0" applyNumberFormat="1" applyFont="1" applyFill="1" applyBorder="1"/>
    <xf numFmtId="0" fontId="1" fillId="0" borderId="29" xfId="0" applyFont="1" applyBorder="1" applyAlignment="1"/>
    <xf numFmtId="0" fontId="1" fillId="0" borderId="55" xfId="0" applyFont="1" applyBorder="1" applyAlignment="1"/>
    <xf numFmtId="0" fontId="1" fillId="0" borderId="54" xfId="0" applyFont="1" applyBorder="1" applyAlignment="1"/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0" fontId="15" fillId="0" borderId="4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/>
    </xf>
    <xf numFmtId="0" fontId="2" fillId="0" borderId="27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/>
    </xf>
    <xf numFmtId="0" fontId="2" fillId="0" borderId="27" xfId="0" applyFont="1" applyBorder="1" applyAlignment="1">
      <alignment horizontal="center" textRotation="90"/>
    </xf>
    <xf numFmtId="0" fontId="2" fillId="0" borderId="0" xfId="0" applyFont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" fillId="2" borderId="29" xfId="0" applyFont="1" applyFill="1" applyBorder="1"/>
    <xf numFmtId="0" fontId="0" fillId="2" borderId="55" xfId="0" applyFill="1" applyBorder="1"/>
    <xf numFmtId="0" fontId="0" fillId="2" borderId="54" xfId="0" applyFill="1" applyBorder="1"/>
    <xf numFmtId="0" fontId="1" fillId="0" borderId="29" xfId="0" applyFont="1" applyBorder="1"/>
    <xf numFmtId="0" fontId="0" fillId="0" borderId="55" xfId="0" applyBorder="1"/>
    <xf numFmtId="0" fontId="0" fillId="0" borderId="54" xfId="0" applyBorder="1"/>
    <xf numFmtId="0" fontId="1" fillId="0" borderId="29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1" fillId="0" borderId="54" xfId="0" applyFont="1" applyBorder="1" applyAlignment="1">
      <alignment horizontal="left"/>
    </xf>
    <xf numFmtId="0" fontId="1" fillId="0" borderId="30" xfId="0" applyFont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1" fillId="2" borderId="56" xfId="0" applyFont="1" applyFill="1" applyBorder="1"/>
    <xf numFmtId="0" fontId="0" fillId="2" borderId="57" xfId="0" applyFill="1" applyBorder="1"/>
    <xf numFmtId="0" fontId="0" fillId="2" borderId="58" xfId="0" applyFill="1" applyBorder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view="pageBreakPreview" zoomScale="80" zoomScaleNormal="90" zoomScaleSheetLayoutView="80" workbookViewId="0">
      <pane ySplit="7" topLeftCell="A8" activePane="bottomLeft" state="frozen"/>
      <selection pane="bottomLeft" activeCell="C22" sqref="C22"/>
    </sheetView>
  </sheetViews>
  <sheetFormatPr defaultRowHeight="15"/>
  <cols>
    <col min="1" max="1" width="36.5703125" customWidth="1"/>
    <col min="2" max="2" width="9.140625" customWidth="1"/>
    <col min="3" max="3" width="14.28515625" customWidth="1"/>
    <col min="4" max="4" width="13.140625" customWidth="1"/>
    <col min="5" max="5" width="14.42578125" customWidth="1"/>
    <col min="6" max="6" width="0.85546875" hidden="1" customWidth="1"/>
    <col min="7" max="7" width="18.28515625" customWidth="1"/>
    <col min="8" max="8" width="10" customWidth="1"/>
    <col min="9" max="9" width="8.85546875" customWidth="1"/>
    <col min="10" max="10" width="8.5703125" customWidth="1"/>
    <col min="11" max="11" width="7.85546875" customWidth="1"/>
    <col min="12" max="12" width="8.85546875" customWidth="1"/>
    <col min="13" max="13" width="9.42578125" customWidth="1"/>
    <col min="14" max="14" width="9.5703125" customWidth="1"/>
    <col min="15" max="15" width="9.7109375" customWidth="1"/>
    <col min="16" max="16" width="17.7109375" customWidth="1"/>
    <col min="17" max="17" width="19.140625" customWidth="1"/>
  </cols>
  <sheetData>
    <row r="1" spans="1:17">
      <c r="P1" s="118"/>
      <c r="Q1" s="118"/>
    </row>
    <row r="2" spans="1:17" ht="15.75" customHeight="1">
      <c r="A2" s="117" t="s">
        <v>122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5.75" customHeight="1" thickBot="1"/>
    <row r="4" spans="1:17" ht="68.25" customHeight="1">
      <c r="A4" s="128" t="s">
        <v>1</v>
      </c>
      <c r="B4" s="131" t="s">
        <v>11</v>
      </c>
      <c r="C4" s="131"/>
      <c r="D4" s="131"/>
      <c r="E4" s="131"/>
      <c r="F4" s="131"/>
      <c r="G4" s="119" t="s">
        <v>86</v>
      </c>
      <c r="H4" s="119"/>
      <c r="I4" s="119"/>
      <c r="J4" s="119"/>
      <c r="K4" s="119"/>
      <c r="L4" s="119"/>
      <c r="M4" s="119"/>
      <c r="N4" s="119"/>
      <c r="O4" s="119"/>
      <c r="P4" s="111" t="s">
        <v>88</v>
      </c>
      <c r="Q4" s="112"/>
    </row>
    <row r="5" spans="1:17" ht="43.5" customHeight="1">
      <c r="A5" s="129"/>
      <c r="B5" s="113" t="s">
        <v>84</v>
      </c>
      <c r="C5" s="120"/>
      <c r="D5" s="113" t="s">
        <v>85</v>
      </c>
      <c r="E5" s="120"/>
      <c r="F5" s="120"/>
      <c r="G5" s="113" t="s">
        <v>87</v>
      </c>
      <c r="H5" s="113" t="s">
        <v>30</v>
      </c>
      <c r="I5" s="113"/>
      <c r="J5" s="113"/>
      <c r="K5" s="113"/>
      <c r="L5" s="113"/>
      <c r="M5" s="113"/>
      <c r="N5" s="113"/>
      <c r="O5" s="113"/>
      <c r="P5" s="113" t="s">
        <v>89</v>
      </c>
      <c r="Q5" s="115" t="s">
        <v>90</v>
      </c>
    </row>
    <row r="6" spans="1:17" ht="33.75" customHeight="1">
      <c r="A6" s="129"/>
      <c r="B6" s="113" t="s">
        <v>13</v>
      </c>
      <c r="C6" s="113" t="s">
        <v>123</v>
      </c>
      <c r="D6" s="113" t="s">
        <v>13</v>
      </c>
      <c r="E6" s="113" t="s">
        <v>124</v>
      </c>
      <c r="F6" s="113"/>
      <c r="G6" s="113"/>
      <c r="H6" s="121" t="s">
        <v>31</v>
      </c>
      <c r="I6" s="121" t="s">
        <v>32</v>
      </c>
      <c r="J6" s="123" t="s">
        <v>33</v>
      </c>
      <c r="K6" s="123" t="s">
        <v>34</v>
      </c>
      <c r="L6" s="121" t="s">
        <v>35</v>
      </c>
      <c r="M6" s="121" t="s">
        <v>36</v>
      </c>
      <c r="N6" s="121" t="s">
        <v>37</v>
      </c>
      <c r="O6" s="121" t="s">
        <v>38</v>
      </c>
      <c r="P6" s="113"/>
      <c r="Q6" s="115"/>
    </row>
    <row r="7" spans="1:17" ht="156.75" customHeight="1" thickBot="1">
      <c r="A7" s="130"/>
      <c r="B7" s="114"/>
      <c r="C7" s="114"/>
      <c r="D7" s="114"/>
      <c r="E7" s="114"/>
      <c r="F7" s="114"/>
      <c r="G7" s="114"/>
      <c r="H7" s="122"/>
      <c r="I7" s="122"/>
      <c r="J7" s="124"/>
      <c r="K7" s="124"/>
      <c r="L7" s="122"/>
      <c r="M7" s="122"/>
      <c r="N7" s="122"/>
      <c r="O7" s="122"/>
      <c r="P7" s="114"/>
      <c r="Q7" s="116"/>
    </row>
    <row r="8" spans="1:17" ht="15.75">
      <c r="A8" s="23">
        <v>1</v>
      </c>
      <c r="B8" s="24">
        <v>2</v>
      </c>
      <c r="C8" s="24">
        <v>3</v>
      </c>
      <c r="D8" s="76">
        <v>4</v>
      </c>
      <c r="E8" s="127">
        <v>5</v>
      </c>
      <c r="F8" s="127"/>
      <c r="G8" s="24">
        <v>6</v>
      </c>
      <c r="H8" s="24">
        <v>7</v>
      </c>
      <c r="I8" s="24">
        <v>8</v>
      </c>
      <c r="J8" s="24">
        <v>9</v>
      </c>
      <c r="K8" s="24">
        <v>10</v>
      </c>
      <c r="L8" s="24">
        <v>11</v>
      </c>
      <c r="M8" s="24">
        <v>12</v>
      </c>
      <c r="N8" s="24">
        <v>13</v>
      </c>
      <c r="O8" s="24">
        <v>14</v>
      </c>
      <c r="P8" s="24">
        <v>15</v>
      </c>
      <c r="Q8" s="25">
        <v>16</v>
      </c>
    </row>
    <row r="9" spans="1:17" ht="34.5" customHeight="1" thickBot="1">
      <c r="A9" s="8" t="s">
        <v>94</v>
      </c>
      <c r="B9" s="87">
        <v>1516</v>
      </c>
      <c r="C9" s="88">
        <v>1515</v>
      </c>
      <c r="D9" s="87">
        <v>198386</v>
      </c>
      <c r="E9" s="126">
        <v>198206</v>
      </c>
      <c r="F9" s="126"/>
      <c r="G9" s="91">
        <v>26308.6</v>
      </c>
      <c r="H9" s="91">
        <v>25057.74</v>
      </c>
      <c r="I9" s="91">
        <v>0</v>
      </c>
      <c r="J9" s="91">
        <v>50</v>
      </c>
      <c r="K9" s="91">
        <v>595.70000000000005</v>
      </c>
      <c r="L9" s="91">
        <v>342.3</v>
      </c>
      <c r="M9" s="91">
        <v>0</v>
      </c>
      <c r="N9" s="91">
        <v>0</v>
      </c>
      <c r="O9" s="91">
        <v>262.86</v>
      </c>
      <c r="P9" s="89">
        <v>9670</v>
      </c>
      <c r="Q9" s="90">
        <v>9670</v>
      </c>
    </row>
    <row r="10" spans="1:17" ht="15.75">
      <c r="E10" s="125"/>
      <c r="F10" s="125"/>
    </row>
    <row r="11" spans="1:17" ht="15.75">
      <c r="E11" s="125"/>
      <c r="F11" s="125"/>
    </row>
    <row r="12" spans="1:17" ht="15.75">
      <c r="A12" t="s">
        <v>111</v>
      </c>
      <c r="B12" s="92">
        <v>66.599999999999994</v>
      </c>
      <c r="C12" t="s">
        <v>112</v>
      </c>
      <c r="E12" s="125"/>
      <c r="F12" s="125"/>
    </row>
    <row r="13" spans="1:17">
      <c r="B13" s="92">
        <v>41.16</v>
      </c>
      <c r="C13" t="s">
        <v>113</v>
      </c>
    </row>
    <row r="14" spans="1:17">
      <c r="B14" s="93">
        <v>155.1</v>
      </c>
      <c r="C14" t="s">
        <v>132</v>
      </c>
    </row>
    <row r="23" spans="7:15">
      <c r="G23" s="4"/>
      <c r="H23" s="4"/>
      <c r="I23" s="4"/>
      <c r="J23" s="4"/>
      <c r="K23" s="4"/>
      <c r="L23" s="4"/>
      <c r="M23" s="4"/>
      <c r="N23" s="4"/>
      <c r="O23" s="4"/>
    </row>
  </sheetData>
  <mergeCells count="29">
    <mergeCell ref="O6:O7"/>
    <mergeCell ref="A4:A7"/>
    <mergeCell ref="B6:B7"/>
    <mergeCell ref="C6:C7"/>
    <mergeCell ref="E6:F7"/>
    <mergeCell ref="B4:F4"/>
    <mergeCell ref="B5:C5"/>
    <mergeCell ref="G5:G7"/>
    <mergeCell ref="E12:F12"/>
    <mergeCell ref="E10:F10"/>
    <mergeCell ref="E11:F11"/>
    <mergeCell ref="E9:F9"/>
    <mergeCell ref="E8:F8"/>
    <mergeCell ref="P4:Q4"/>
    <mergeCell ref="P5:P7"/>
    <mergeCell ref="Q5:Q7"/>
    <mergeCell ref="A2:Q2"/>
    <mergeCell ref="P1:Q1"/>
    <mergeCell ref="G4:O4"/>
    <mergeCell ref="D5:F5"/>
    <mergeCell ref="D6:D7"/>
    <mergeCell ref="H5:O5"/>
    <mergeCell ref="H6:H7"/>
    <mergeCell ref="I6:I7"/>
    <mergeCell ref="J6:J7"/>
    <mergeCell ref="K6:K7"/>
    <mergeCell ref="L6:L7"/>
    <mergeCell ref="M6:M7"/>
    <mergeCell ref="N6:N7"/>
  </mergeCells>
  <pageMargins left="0.11811023622047245" right="0.11811023622047245" top="1.1417322834645669" bottom="0.74803149606299213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90" zoomScaleNormal="100" zoomScaleSheetLayoutView="90" workbookViewId="0">
      <selection activeCell="H8" sqref="H8"/>
    </sheetView>
  </sheetViews>
  <sheetFormatPr defaultRowHeight="15"/>
  <cols>
    <col min="1" max="1" width="45.85546875" customWidth="1"/>
    <col min="3" max="3" width="13.28515625" customWidth="1"/>
    <col min="5" max="5" width="13.7109375" customWidth="1"/>
    <col min="8" max="9" width="13.28515625" customWidth="1"/>
    <col min="10" max="11" width="17.28515625" customWidth="1"/>
  </cols>
  <sheetData>
    <row r="1" spans="1:13">
      <c r="K1" s="11" t="s">
        <v>12</v>
      </c>
    </row>
    <row r="2" spans="1:13" ht="18.75">
      <c r="A2" s="117" t="s">
        <v>125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3" ht="15.75" thickBot="1"/>
    <row r="4" spans="1:13" ht="49.5" customHeight="1">
      <c r="A4" s="140" t="s">
        <v>1</v>
      </c>
      <c r="B4" s="131" t="s">
        <v>2</v>
      </c>
      <c r="C4" s="131"/>
      <c r="D4" s="131"/>
      <c r="E4" s="131"/>
      <c r="F4" s="131"/>
      <c r="G4" s="131"/>
      <c r="H4" s="133" t="s">
        <v>126</v>
      </c>
      <c r="I4" s="133"/>
      <c r="J4" s="133"/>
      <c r="K4" s="134"/>
    </row>
    <row r="5" spans="1:13" ht="50.25" customHeight="1">
      <c r="A5" s="141"/>
      <c r="B5" s="137" t="s">
        <v>40</v>
      </c>
      <c r="C5" s="143" t="s">
        <v>55</v>
      </c>
      <c r="D5" s="120" t="s">
        <v>3</v>
      </c>
      <c r="E5" s="143" t="s">
        <v>55</v>
      </c>
      <c r="F5" s="113" t="s">
        <v>4</v>
      </c>
      <c r="G5" s="113"/>
      <c r="H5" s="113" t="s">
        <v>5</v>
      </c>
      <c r="I5" s="113" t="s">
        <v>7</v>
      </c>
      <c r="J5" s="113" t="s">
        <v>6</v>
      </c>
      <c r="K5" s="115" t="s">
        <v>8</v>
      </c>
    </row>
    <row r="6" spans="1:13" ht="24" customHeight="1" thickBot="1">
      <c r="A6" s="142"/>
      <c r="B6" s="138"/>
      <c r="C6" s="144"/>
      <c r="D6" s="139"/>
      <c r="E6" s="144"/>
      <c r="F6" s="6" t="s">
        <v>0</v>
      </c>
      <c r="G6" s="6" t="s">
        <v>3</v>
      </c>
      <c r="H6" s="135"/>
      <c r="I6" s="135"/>
      <c r="J6" s="135"/>
      <c r="K6" s="136"/>
    </row>
    <row r="7" spans="1:13" ht="16.5" thickBot="1">
      <c r="A7" s="1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2">
        <v>11</v>
      </c>
    </row>
    <row r="8" spans="1:13" ht="30">
      <c r="A8" s="5" t="s">
        <v>94</v>
      </c>
      <c r="B8" s="107">
        <v>64</v>
      </c>
      <c r="C8" s="107">
        <v>15</v>
      </c>
      <c r="D8" s="107">
        <v>34</v>
      </c>
      <c r="E8" s="107">
        <v>0</v>
      </c>
      <c r="F8" s="107">
        <v>15</v>
      </c>
      <c r="G8" s="107">
        <v>8</v>
      </c>
      <c r="H8" s="108">
        <v>49252</v>
      </c>
      <c r="I8" s="109">
        <v>53756</v>
      </c>
      <c r="J8" s="108">
        <v>46192</v>
      </c>
      <c r="K8" s="110">
        <v>47300</v>
      </c>
      <c r="M8" s="4"/>
    </row>
    <row r="9" spans="1:13">
      <c r="A9" s="19"/>
      <c r="B9" s="20"/>
      <c r="C9" s="20"/>
      <c r="D9" s="20"/>
      <c r="E9" s="20"/>
      <c r="F9" s="20"/>
      <c r="G9" s="20"/>
      <c r="H9" s="21"/>
      <c r="I9" s="22"/>
      <c r="J9" s="21"/>
      <c r="K9" s="21"/>
      <c r="M9" s="4"/>
    </row>
    <row r="10" spans="1:13">
      <c r="A10" s="3" t="s">
        <v>51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3">
      <c r="A11" s="132" t="s">
        <v>54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</row>
    <row r="12" spans="1:13">
      <c r="A12" s="132" t="s">
        <v>47</v>
      </c>
      <c r="B12" s="132"/>
      <c r="C12" s="132"/>
      <c r="D12" s="132"/>
      <c r="E12" s="132"/>
      <c r="F12" s="132"/>
      <c r="G12" s="132"/>
      <c r="H12" s="132"/>
      <c r="I12" s="85"/>
      <c r="J12" s="85"/>
      <c r="K12" s="85"/>
    </row>
    <row r="13" spans="1:13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</sheetData>
  <mergeCells count="15">
    <mergeCell ref="A12:H12"/>
    <mergeCell ref="A2:K2"/>
    <mergeCell ref="H4:K4"/>
    <mergeCell ref="H5:H6"/>
    <mergeCell ref="I5:I6"/>
    <mergeCell ref="J5:J6"/>
    <mergeCell ref="K5:K6"/>
    <mergeCell ref="B4:G4"/>
    <mergeCell ref="F5:G5"/>
    <mergeCell ref="B5:B6"/>
    <mergeCell ref="D5:D6"/>
    <mergeCell ref="A4:A6"/>
    <mergeCell ref="A11:K11"/>
    <mergeCell ref="C5:C6"/>
    <mergeCell ref="E5:E6"/>
  </mergeCells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5"/>
  <sheetViews>
    <sheetView view="pageBreakPreview" zoomScaleNormal="100" zoomScaleSheetLayoutView="100" workbookViewId="0">
      <selection activeCell="O9" sqref="O9"/>
    </sheetView>
  </sheetViews>
  <sheetFormatPr defaultRowHeight="15"/>
  <cols>
    <col min="1" max="1" width="2.140625" customWidth="1"/>
    <col min="2" max="2" width="33.42578125" customWidth="1"/>
    <col min="3" max="3" width="9.42578125" customWidth="1"/>
    <col min="4" max="4" width="14.5703125" customWidth="1"/>
    <col min="5" max="5" width="10.5703125" customWidth="1"/>
    <col min="6" max="6" width="14.7109375" customWidth="1"/>
    <col min="7" max="7" width="9.7109375" customWidth="1"/>
    <col min="8" max="8" width="10.5703125" customWidth="1"/>
    <col min="9" max="9" width="14" customWidth="1"/>
    <col min="10" max="10" width="14.140625" customWidth="1"/>
    <col min="11" max="11" width="13.28515625" customWidth="1"/>
    <col min="12" max="12" width="14.85546875" customWidth="1"/>
    <col min="13" max="13" width="8.140625" customWidth="1"/>
    <col min="14" max="14" width="8.7109375" customWidth="1"/>
    <col min="16" max="16" width="11.7109375" customWidth="1"/>
    <col min="17" max="17" width="10.7109375" customWidth="1"/>
    <col min="18" max="18" width="13.85546875" customWidth="1"/>
    <col min="19" max="19" width="11.140625" customWidth="1"/>
  </cols>
  <sheetData>
    <row r="1" spans="2:19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18" t="s">
        <v>41</v>
      </c>
      <c r="S1" s="118"/>
    </row>
    <row r="2" spans="2:19" ht="29.25" customHeight="1">
      <c r="B2" s="157" t="s">
        <v>127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2:19" ht="15.75" thickBot="1"/>
    <row r="4" spans="2:19" ht="38.25" customHeight="1" thickBot="1">
      <c r="B4" s="158" t="s">
        <v>1</v>
      </c>
      <c r="C4" s="164" t="s">
        <v>9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6"/>
      <c r="O4" s="154" t="s">
        <v>129</v>
      </c>
      <c r="P4" s="155"/>
      <c r="Q4" s="155"/>
      <c r="R4" s="155"/>
      <c r="S4" s="156"/>
    </row>
    <row r="5" spans="2:19" ht="15.75" customHeight="1">
      <c r="B5" s="159"/>
      <c r="C5" s="161" t="s">
        <v>91</v>
      </c>
      <c r="D5" s="161" t="s">
        <v>25</v>
      </c>
      <c r="E5" s="167"/>
      <c r="F5" s="167"/>
      <c r="G5" s="167"/>
      <c r="H5" s="168"/>
      <c r="I5" s="172" t="s">
        <v>128</v>
      </c>
      <c r="J5" s="161" t="s">
        <v>25</v>
      </c>
      <c r="K5" s="167"/>
      <c r="L5" s="167"/>
      <c r="M5" s="167"/>
      <c r="N5" s="168"/>
      <c r="O5" s="145" t="s">
        <v>15</v>
      </c>
      <c r="P5" s="150" t="s">
        <v>14</v>
      </c>
      <c r="Q5" s="150"/>
      <c r="R5" s="150"/>
      <c r="S5" s="151"/>
    </row>
    <row r="6" spans="2:19" ht="15.75" customHeight="1">
      <c r="B6" s="159"/>
      <c r="C6" s="162"/>
      <c r="D6" s="169" t="s">
        <v>28</v>
      </c>
      <c r="E6" s="135" t="s">
        <v>26</v>
      </c>
      <c r="F6" s="135" t="s">
        <v>56</v>
      </c>
      <c r="G6" s="135" t="s">
        <v>27</v>
      </c>
      <c r="H6" s="136" t="s">
        <v>57</v>
      </c>
      <c r="I6" s="173"/>
      <c r="J6" s="169" t="s">
        <v>28</v>
      </c>
      <c r="K6" s="135" t="s">
        <v>26</v>
      </c>
      <c r="L6" s="135" t="s">
        <v>56</v>
      </c>
      <c r="M6" s="135" t="s">
        <v>27</v>
      </c>
      <c r="N6" s="136" t="s">
        <v>57</v>
      </c>
      <c r="O6" s="146"/>
      <c r="P6" s="148" t="s">
        <v>16</v>
      </c>
      <c r="Q6" s="148" t="s">
        <v>17</v>
      </c>
      <c r="R6" s="148" t="s">
        <v>18</v>
      </c>
      <c r="S6" s="152" t="s">
        <v>57</v>
      </c>
    </row>
    <row r="7" spans="2:19" ht="52.5" customHeight="1" thickBot="1">
      <c r="B7" s="160"/>
      <c r="C7" s="163"/>
      <c r="D7" s="170"/>
      <c r="E7" s="174"/>
      <c r="F7" s="174"/>
      <c r="G7" s="174"/>
      <c r="H7" s="171"/>
      <c r="I7" s="170"/>
      <c r="J7" s="170"/>
      <c r="K7" s="174"/>
      <c r="L7" s="174"/>
      <c r="M7" s="174"/>
      <c r="N7" s="171"/>
      <c r="O7" s="147"/>
      <c r="P7" s="149"/>
      <c r="Q7" s="149"/>
      <c r="R7" s="149"/>
      <c r="S7" s="153"/>
    </row>
    <row r="8" spans="2:19" ht="16.5" thickBot="1">
      <c r="B8" s="1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  <c r="N8" s="7">
        <v>13</v>
      </c>
      <c r="O8" s="9">
        <v>14</v>
      </c>
      <c r="P8" s="9">
        <v>15</v>
      </c>
      <c r="Q8" s="9">
        <v>16</v>
      </c>
      <c r="R8" s="9">
        <v>17</v>
      </c>
      <c r="S8" s="10">
        <v>18</v>
      </c>
    </row>
    <row r="9" spans="2:19" ht="30.75" thickBot="1">
      <c r="B9" s="86" t="s">
        <v>94</v>
      </c>
      <c r="C9" s="94">
        <v>13741.9</v>
      </c>
      <c r="D9" s="94">
        <v>8383.6</v>
      </c>
      <c r="E9" s="94">
        <v>3041.2</v>
      </c>
      <c r="F9" s="94">
        <v>850</v>
      </c>
      <c r="G9" s="94">
        <v>533</v>
      </c>
      <c r="H9" s="94">
        <f>G19</f>
        <v>934.1</v>
      </c>
      <c r="I9" s="94">
        <f>J9+K9+L9+M9+N9</f>
        <v>19010.000000000004</v>
      </c>
      <c r="J9" s="94">
        <v>8351.84</v>
      </c>
      <c r="K9" s="94">
        <v>2955</v>
      </c>
      <c r="L9" s="94">
        <v>5601.06</v>
      </c>
      <c r="M9" s="94">
        <v>609.9</v>
      </c>
      <c r="N9" s="94">
        <f>H19</f>
        <v>1492.1999999999998</v>
      </c>
      <c r="O9" s="102">
        <f>P9+Q9+R9+S9</f>
        <v>19746.099999999999</v>
      </c>
      <c r="P9" s="102">
        <v>11395</v>
      </c>
      <c r="Q9" s="102">
        <v>700.3</v>
      </c>
      <c r="R9" s="102">
        <v>1541</v>
      </c>
      <c r="S9" s="103">
        <f>Q16+Q17+Q19+Q20+Q21+Q23+Q25+Q18+Q24+Q22</f>
        <v>6109.7999999999993</v>
      </c>
    </row>
    <row r="11" spans="2:19" ht="18.75">
      <c r="B11" s="79" t="s">
        <v>108</v>
      </c>
      <c r="C11" s="12"/>
      <c r="D11" s="12"/>
      <c r="E11" s="12"/>
      <c r="F11" s="4"/>
    </row>
    <row r="12" spans="2:19">
      <c r="B12" s="132" t="s">
        <v>109</v>
      </c>
      <c r="C12" s="132"/>
      <c r="D12" s="132"/>
    </row>
    <row r="13" spans="2:19">
      <c r="B13" s="132" t="s">
        <v>110</v>
      </c>
      <c r="C13" s="132"/>
      <c r="D13" s="132"/>
    </row>
    <row r="14" spans="2:19" ht="15.75" thickBot="1"/>
    <row r="15" spans="2:19">
      <c r="B15" s="175" t="s">
        <v>95</v>
      </c>
      <c r="C15" s="176"/>
      <c r="D15" s="176"/>
      <c r="E15" s="176"/>
      <c r="F15" s="176"/>
      <c r="G15" s="176"/>
      <c r="H15" s="177"/>
      <c r="I15" s="3"/>
      <c r="J15" s="3"/>
      <c r="K15" s="3"/>
      <c r="L15" s="175" t="s">
        <v>96</v>
      </c>
      <c r="M15" s="176"/>
      <c r="N15" s="176"/>
      <c r="O15" s="176"/>
      <c r="P15" s="176"/>
      <c r="Q15" s="177"/>
    </row>
    <row r="16" spans="2:19">
      <c r="B16" s="178" t="s">
        <v>97</v>
      </c>
      <c r="C16" s="179"/>
      <c r="D16" s="179"/>
      <c r="E16" s="179"/>
      <c r="F16" s="180"/>
      <c r="G16" s="95">
        <v>400</v>
      </c>
      <c r="H16" s="96">
        <v>544.5</v>
      </c>
      <c r="I16" s="3"/>
      <c r="J16" s="3"/>
      <c r="K16" s="3"/>
      <c r="L16" s="181" t="s">
        <v>98</v>
      </c>
      <c r="M16" s="182"/>
      <c r="N16" s="182"/>
      <c r="O16" s="182"/>
      <c r="P16" s="183"/>
      <c r="Q16" s="96">
        <v>91.1</v>
      </c>
    </row>
    <row r="17" spans="2:17">
      <c r="B17" s="190" t="s">
        <v>99</v>
      </c>
      <c r="C17" s="191"/>
      <c r="D17" s="191"/>
      <c r="E17" s="191"/>
      <c r="F17" s="192"/>
      <c r="G17" s="97">
        <v>300</v>
      </c>
      <c r="H17" s="96">
        <v>243.4</v>
      </c>
      <c r="I17" s="3"/>
      <c r="J17" s="3"/>
      <c r="K17" s="3"/>
      <c r="L17" s="181" t="s">
        <v>100</v>
      </c>
      <c r="M17" s="182"/>
      <c r="N17" s="182"/>
      <c r="O17" s="182"/>
      <c r="P17" s="183"/>
      <c r="Q17" s="96">
        <v>2375.8000000000002</v>
      </c>
    </row>
    <row r="18" spans="2:17" ht="15.75" thickBot="1">
      <c r="B18" s="190" t="s">
        <v>101</v>
      </c>
      <c r="C18" s="191"/>
      <c r="D18" s="191"/>
      <c r="E18" s="191"/>
      <c r="F18" s="192"/>
      <c r="G18" s="97">
        <v>234.1</v>
      </c>
      <c r="H18" s="98">
        <v>704.3</v>
      </c>
      <c r="I18" s="3"/>
      <c r="J18" s="3"/>
      <c r="K18" s="3"/>
      <c r="L18" s="80" t="s">
        <v>114</v>
      </c>
      <c r="M18" s="81"/>
      <c r="N18" s="81"/>
      <c r="O18" s="81"/>
      <c r="P18" s="82"/>
      <c r="Q18" s="96">
        <v>222.6</v>
      </c>
    </row>
    <row r="19" spans="2:17" ht="15.75" thickBot="1">
      <c r="B19" s="77" t="s">
        <v>102</v>
      </c>
      <c r="C19" s="78"/>
      <c r="D19" s="78"/>
      <c r="E19" s="78"/>
      <c r="F19" s="78"/>
      <c r="G19" s="99">
        <f>G16+G17+G18</f>
        <v>934.1</v>
      </c>
      <c r="H19" s="100">
        <f>H16+H17+H18</f>
        <v>1492.1999999999998</v>
      </c>
      <c r="I19" s="3"/>
      <c r="J19" s="3"/>
      <c r="K19" s="3"/>
      <c r="L19" s="181" t="s">
        <v>103</v>
      </c>
      <c r="M19" s="182"/>
      <c r="N19" s="182"/>
      <c r="O19" s="182"/>
      <c r="P19" s="183"/>
      <c r="Q19" s="96">
        <v>48</v>
      </c>
    </row>
    <row r="20" spans="2:17">
      <c r="B20" s="3"/>
      <c r="C20" s="3"/>
      <c r="D20" s="3"/>
      <c r="E20" s="3"/>
      <c r="F20" s="3"/>
      <c r="G20" s="3"/>
      <c r="H20" s="3"/>
      <c r="I20" s="3"/>
      <c r="J20" s="3"/>
      <c r="K20" s="3"/>
      <c r="L20" s="80" t="s">
        <v>104</v>
      </c>
      <c r="M20" s="81"/>
      <c r="N20" s="81"/>
      <c r="O20" s="81"/>
      <c r="P20" s="82"/>
      <c r="Q20" s="96">
        <v>45.6</v>
      </c>
    </row>
    <row r="21" spans="2:17">
      <c r="B21" s="3"/>
      <c r="C21" s="3"/>
      <c r="D21" s="3"/>
      <c r="E21" s="3"/>
      <c r="F21" s="3"/>
      <c r="G21" s="3"/>
      <c r="H21" s="3"/>
      <c r="I21" s="3"/>
      <c r="J21" s="3"/>
      <c r="K21" s="3"/>
      <c r="L21" s="104" t="s">
        <v>105</v>
      </c>
      <c r="M21" s="105"/>
      <c r="N21" s="105"/>
      <c r="O21" s="105"/>
      <c r="P21" s="106"/>
      <c r="Q21" s="96">
        <v>342.2</v>
      </c>
    </row>
    <row r="22" spans="2:17">
      <c r="B22" s="3"/>
      <c r="C22" s="3"/>
      <c r="D22" s="3"/>
      <c r="E22" s="3"/>
      <c r="F22" s="3"/>
      <c r="G22" s="3"/>
      <c r="H22" s="3"/>
      <c r="I22" s="3"/>
      <c r="J22" s="3"/>
      <c r="K22" s="3"/>
      <c r="L22" s="184" t="s">
        <v>133</v>
      </c>
      <c r="M22" s="185"/>
      <c r="N22" s="185"/>
      <c r="O22" s="185"/>
      <c r="P22" s="186"/>
      <c r="Q22" s="96">
        <v>2870.1</v>
      </c>
    </row>
    <row r="23" spans="2:17">
      <c r="B23" s="3"/>
      <c r="C23" s="3"/>
      <c r="D23" s="3"/>
      <c r="E23" s="3"/>
      <c r="F23" s="3"/>
      <c r="G23" s="3"/>
      <c r="H23" s="3"/>
      <c r="I23" s="3"/>
      <c r="J23" s="3"/>
      <c r="K23" s="3"/>
      <c r="L23" s="184" t="s">
        <v>106</v>
      </c>
      <c r="M23" s="185"/>
      <c r="N23" s="185"/>
      <c r="O23" s="185"/>
      <c r="P23" s="186"/>
      <c r="Q23" s="96">
        <v>30.9</v>
      </c>
    </row>
    <row r="24" spans="2:17">
      <c r="B24" s="3"/>
      <c r="C24" s="3"/>
      <c r="D24" s="3"/>
      <c r="E24" s="3"/>
      <c r="F24" s="3"/>
      <c r="G24" s="3"/>
      <c r="H24" s="3"/>
      <c r="I24" s="3"/>
      <c r="J24" s="3"/>
      <c r="K24" s="3"/>
      <c r="L24" s="184" t="s">
        <v>115</v>
      </c>
      <c r="M24" s="185"/>
      <c r="N24" s="185"/>
      <c r="O24" s="185"/>
      <c r="P24" s="186"/>
      <c r="Q24" s="98">
        <v>17.5</v>
      </c>
    </row>
    <row r="25" spans="2:17" ht="15.75" thickBot="1">
      <c r="B25" s="3"/>
      <c r="C25" s="3"/>
      <c r="D25" s="3"/>
      <c r="E25" s="3"/>
      <c r="F25" s="3"/>
      <c r="G25" s="3"/>
      <c r="H25" s="3"/>
      <c r="I25" s="3"/>
      <c r="J25" s="3"/>
      <c r="K25" s="3"/>
      <c r="L25" s="187" t="s">
        <v>107</v>
      </c>
      <c r="M25" s="188"/>
      <c r="N25" s="188"/>
      <c r="O25" s="188"/>
      <c r="P25" s="189"/>
      <c r="Q25" s="101">
        <v>66</v>
      </c>
    </row>
  </sheetData>
  <mergeCells count="39">
    <mergeCell ref="L25:P25"/>
    <mergeCell ref="B17:F17"/>
    <mergeCell ref="L17:P17"/>
    <mergeCell ref="B18:F18"/>
    <mergeCell ref="L19:P19"/>
    <mergeCell ref="L24:P24"/>
    <mergeCell ref="B16:F16"/>
    <mergeCell ref="L16:P16"/>
    <mergeCell ref="B12:D12"/>
    <mergeCell ref="B13:D13"/>
    <mergeCell ref="L23:P23"/>
    <mergeCell ref="L22:P22"/>
    <mergeCell ref="J5:N5"/>
    <mergeCell ref="J6:J7"/>
    <mergeCell ref="K6:K7"/>
    <mergeCell ref="M6:M7"/>
    <mergeCell ref="B15:H15"/>
    <mergeCell ref="L15:Q15"/>
    <mergeCell ref="N6:N7"/>
    <mergeCell ref="E6:E7"/>
    <mergeCell ref="G6:G7"/>
    <mergeCell ref="F6:F7"/>
    <mergeCell ref="L6:L7"/>
    <mergeCell ref="R1:S1"/>
    <mergeCell ref="O5:O7"/>
    <mergeCell ref="P6:P7"/>
    <mergeCell ref="Q6:Q7"/>
    <mergeCell ref="R6:R7"/>
    <mergeCell ref="P5:S5"/>
    <mergeCell ref="S6:S7"/>
    <mergeCell ref="O4:S4"/>
    <mergeCell ref="B2:S2"/>
    <mergeCell ref="B4:B7"/>
    <mergeCell ref="C5:C7"/>
    <mergeCell ref="C4:N4"/>
    <mergeCell ref="D5:H5"/>
    <mergeCell ref="D6:D7"/>
    <mergeCell ref="H6:H7"/>
    <mergeCell ref="I5:I7"/>
  </mergeCells>
  <pageMargins left="0.31496062992125984" right="0.31496062992125984" top="0.74803149606299213" bottom="0.74803149606299213" header="0.31496062992125984" footer="0.31496062992125984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view="pageBreakPreview" topLeftCell="A19" zoomScale="68" zoomScaleNormal="80" zoomScaleSheetLayoutView="68" workbookViewId="0">
      <selection activeCell="G49" sqref="G49"/>
    </sheetView>
  </sheetViews>
  <sheetFormatPr defaultRowHeight="15"/>
  <cols>
    <col min="1" max="1" width="2.85546875" customWidth="1"/>
    <col min="2" max="2" width="29.42578125" customWidth="1"/>
    <col min="4" max="4" width="61.7109375" customWidth="1"/>
    <col min="5" max="5" width="31.85546875" customWidth="1"/>
    <col min="6" max="6" width="11.5703125" bestFit="1" customWidth="1"/>
    <col min="7" max="7" width="12.140625" customWidth="1"/>
  </cols>
  <sheetData>
    <row r="1" spans="2:7" ht="18.75">
      <c r="E1" s="193" t="s">
        <v>42</v>
      </c>
      <c r="F1" s="193"/>
      <c r="G1" s="193"/>
    </row>
    <row r="2" spans="2:7" ht="27.75" customHeight="1" thickBot="1">
      <c r="B2" s="194" t="s">
        <v>130</v>
      </c>
      <c r="C2" s="194"/>
      <c r="D2" s="194"/>
      <c r="E2" s="194"/>
      <c r="F2" s="194"/>
      <c r="G2" s="194"/>
    </row>
    <row r="3" spans="2:7" ht="48" customHeight="1">
      <c r="B3" s="195" t="s">
        <v>70</v>
      </c>
      <c r="C3" s="198" t="s">
        <v>19</v>
      </c>
      <c r="D3" s="198" t="s">
        <v>20</v>
      </c>
      <c r="E3" s="201" t="s">
        <v>59</v>
      </c>
      <c r="F3" s="204" t="s">
        <v>10</v>
      </c>
      <c r="G3" s="205"/>
    </row>
    <row r="4" spans="2:7" ht="18.75" customHeight="1">
      <c r="B4" s="196"/>
      <c r="C4" s="199"/>
      <c r="D4" s="199"/>
      <c r="E4" s="202"/>
      <c r="F4" s="206" t="s">
        <v>21</v>
      </c>
      <c r="G4" s="207"/>
    </row>
    <row r="5" spans="2:7" ht="18.75" customHeight="1">
      <c r="B5" s="196"/>
      <c r="C5" s="199"/>
      <c r="D5" s="199"/>
      <c r="E5" s="202"/>
      <c r="F5" s="208"/>
      <c r="G5" s="209"/>
    </row>
    <row r="6" spans="2:7" ht="15.75" thickBot="1">
      <c r="B6" s="197"/>
      <c r="C6" s="200"/>
      <c r="D6" s="200"/>
      <c r="E6" s="203"/>
      <c r="F6" s="40" t="s">
        <v>22</v>
      </c>
      <c r="G6" s="41" t="s">
        <v>23</v>
      </c>
    </row>
    <row r="7" spans="2:7" ht="15.75" thickBot="1">
      <c r="B7" s="42">
        <v>1</v>
      </c>
      <c r="C7" s="43">
        <v>2</v>
      </c>
      <c r="D7" s="43">
        <v>3</v>
      </c>
      <c r="E7" s="44">
        <v>4</v>
      </c>
      <c r="F7" s="42">
        <v>47</v>
      </c>
      <c r="G7" s="45">
        <v>48</v>
      </c>
    </row>
    <row r="8" spans="2:7" ht="30" customHeight="1">
      <c r="B8" s="210" t="s">
        <v>119</v>
      </c>
      <c r="C8" s="213" t="s">
        <v>92</v>
      </c>
      <c r="D8" s="34" t="s">
        <v>67</v>
      </c>
      <c r="E8" s="31" t="s">
        <v>60</v>
      </c>
      <c r="F8" s="46">
        <v>0</v>
      </c>
      <c r="G8" s="47">
        <v>0</v>
      </c>
    </row>
    <row r="9" spans="2:7" ht="30">
      <c r="B9" s="211"/>
      <c r="C9" s="213"/>
      <c r="D9" s="35" t="s">
        <v>68</v>
      </c>
      <c r="E9" s="32" t="s">
        <v>65</v>
      </c>
      <c r="F9" s="48">
        <v>0</v>
      </c>
      <c r="G9" s="49">
        <v>0</v>
      </c>
    </row>
    <row r="10" spans="2:7" ht="30.75" thickBot="1">
      <c r="B10" s="211"/>
      <c r="C10" s="213"/>
      <c r="D10" s="36" t="s">
        <v>69</v>
      </c>
      <c r="E10" s="33" t="s">
        <v>66</v>
      </c>
      <c r="F10" s="50">
        <v>17328</v>
      </c>
      <c r="G10" s="51">
        <v>294</v>
      </c>
    </row>
    <row r="11" spans="2:7" ht="19.5" thickBot="1">
      <c r="B11" s="211"/>
      <c r="C11" s="214"/>
      <c r="D11" s="52" t="s">
        <v>10</v>
      </c>
      <c r="E11" s="53" t="s">
        <v>71</v>
      </c>
      <c r="F11" s="54">
        <f t="shared" ref="F11:G11" si="0">SUM(F8:F10)</f>
        <v>17328</v>
      </c>
      <c r="G11" s="55">
        <f t="shared" si="0"/>
        <v>294</v>
      </c>
    </row>
    <row r="12" spans="2:7" ht="30" customHeight="1">
      <c r="B12" s="211"/>
      <c r="C12" s="213" t="s">
        <v>93</v>
      </c>
      <c r="D12" s="34" t="s">
        <v>67</v>
      </c>
      <c r="E12" s="31" t="s">
        <v>60</v>
      </c>
      <c r="F12" s="46">
        <v>0</v>
      </c>
      <c r="G12" s="47">
        <v>0</v>
      </c>
    </row>
    <row r="13" spans="2:7" ht="30">
      <c r="B13" s="211"/>
      <c r="C13" s="213"/>
      <c r="D13" s="35" t="s">
        <v>68</v>
      </c>
      <c r="E13" s="32" t="s">
        <v>65</v>
      </c>
      <c r="F13" s="48">
        <v>0</v>
      </c>
      <c r="G13" s="49">
        <v>0</v>
      </c>
    </row>
    <row r="14" spans="2:7" ht="30.75" thickBot="1">
      <c r="B14" s="211"/>
      <c r="C14" s="213"/>
      <c r="D14" s="36" t="s">
        <v>69</v>
      </c>
      <c r="E14" s="33" t="s">
        <v>66</v>
      </c>
      <c r="F14" s="50">
        <v>17328</v>
      </c>
      <c r="G14" s="51">
        <v>294</v>
      </c>
    </row>
    <row r="15" spans="2:7" ht="19.5" thickBot="1">
      <c r="B15" s="212"/>
      <c r="C15" s="214"/>
      <c r="D15" s="52" t="s">
        <v>10</v>
      </c>
      <c r="E15" s="53" t="s">
        <v>71</v>
      </c>
      <c r="F15" s="54">
        <f t="shared" ref="F15:G15" si="1">SUM(F12:F14)</f>
        <v>17328</v>
      </c>
      <c r="G15" s="55">
        <f t="shared" si="1"/>
        <v>294</v>
      </c>
    </row>
    <row r="16" spans="2:7" ht="30" customHeight="1">
      <c r="B16" s="169" t="s">
        <v>72</v>
      </c>
      <c r="C16" s="216" t="s">
        <v>92</v>
      </c>
      <c r="D16" s="56" t="s">
        <v>67</v>
      </c>
      <c r="E16" s="27" t="s">
        <v>61</v>
      </c>
      <c r="F16" s="57">
        <v>13250</v>
      </c>
      <c r="G16" s="58">
        <v>53</v>
      </c>
    </row>
    <row r="17" spans="2:7" ht="30">
      <c r="B17" s="173"/>
      <c r="C17" s="217"/>
      <c r="D17" s="59" t="s">
        <v>68</v>
      </c>
      <c r="E17" s="26" t="s">
        <v>73</v>
      </c>
      <c r="F17" s="60">
        <v>15000</v>
      </c>
      <c r="G17" s="61">
        <v>60</v>
      </c>
    </row>
    <row r="18" spans="2:7" ht="30.75" thickBot="1">
      <c r="B18" s="173"/>
      <c r="C18" s="217"/>
      <c r="D18" s="62" t="s">
        <v>69</v>
      </c>
      <c r="E18" s="63" t="s">
        <v>74</v>
      </c>
      <c r="F18" s="64">
        <v>0</v>
      </c>
      <c r="G18" s="65">
        <v>0</v>
      </c>
    </row>
    <row r="19" spans="2:7" ht="19.5" thickBot="1">
      <c r="B19" s="173"/>
      <c r="C19" s="218"/>
      <c r="D19" s="66" t="s">
        <v>10</v>
      </c>
      <c r="E19" s="67" t="s">
        <v>71</v>
      </c>
      <c r="F19" s="68">
        <f t="shared" ref="F19:G19" si="2">SUM(F16:F18)</f>
        <v>28250</v>
      </c>
      <c r="G19" s="69">
        <f t="shared" si="2"/>
        <v>113</v>
      </c>
    </row>
    <row r="20" spans="2:7" ht="30" customHeight="1">
      <c r="B20" s="173"/>
      <c r="C20" s="216" t="s">
        <v>93</v>
      </c>
      <c r="D20" s="56" t="s">
        <v>67</v>
      </c>
      <c r="E20" s="27" t="s">
        <v>61</v>
      </c>
      <c r="F20" s="57">
        <v>13250</v>
      </c>
      <c r="G20" s="58">
        <v>53</v>
      </c>
    </row>
    <row r="21" spans="2:7" ht="30">
      <c r="B21" s="173"/>
      <c r="C21" s="217"/>
      <c r="D21" s="59" t="s">
        <v>68</v>
      </c>
      <c r="E21" s="26" t="s">
        <v>73</v>
      </c>
      <c r="F21" s="60">
        <v>15000</v>
      </c>
      <c r="G21" s="61">
        <v>60</v>
      </c>
    </row>
    <row r="22" spans="2:7" ht="30.75" thickBot="1">
      <c r="B22" s="173"/>
      <c r="C22" s="217"/>
      <c r="D22" s="62" t="s">
        <v>69</v>
      </c>
      <c r="E22" s="63" t="s">
        <v>74</v>
      </c>
      <c r="F22" s="64">
        <v>0</v>
      </c>
      <c r="G22" s="65">
        <v>0</v>
      </c>
    </row>
    <row r="23" spans="2:7" ht="19.5" thickBot="1">
      <c r="B23" s="215"/>
      <c r="C23" s="218"/>
      <c r="D23" s="66" t="s">
        <v>10</v>
      </c>
      <c r="E23" s="67" t="s">
        <v>71</v>
      </c>
      <c r="F23" s="68">
        <f t="shared" ref="F23:G23" si="3">SUM(F20:F22)</f>
        <v>28250</v>
      </c>
      <c r="G23" s="69">
        <f t="shared" si="3"/>
        <v>113</v>
      </c>
    </row>
    <row r="24" spans="2:7" ht="30" customHeight="1">
      <c r="B24" s="219" t="s">
        <v>75</v>
      </c>
      <c r="C24" s="220" t="s">
        <v>92</v>
      </c>
      <c r="D24" s="34" t="s">
        <v>67</v>
      </c>
      <c r="E24" s="31" t="s">
        <v>62</v>
      </c>
      <c r="F24" s="46">
        <v>87712</v>
      </c>
      <c r="G24" s="47">
        <v>431</v>
      </c>
    </row>
    <row r="25" spans="2:7" ht="30">
      <c r="B25" s="211"/>
      <c r="C25" s="213"/>
      <c r="D25" s="35" t="s">
        <v>68</v>
      </c>
      <c r="E25" s="32" t="s">
        <v>76</v>
      </c>
      <c r="F25" s="48">
        <v>0</v>
      </c>
      <c r="G25" s="49">
        <v>0</v>
      </c>
    </row>
    <row r="26" spans="2:7" ht="30.75" thickBot="1">
      <c r="B26" s="211"/>
      <c r="C26" s="213"/>
      <c r="D26" s="36" t="s">
        <v>69</v>
      </c>
      <c r="E26" s="33" t="s">
        <v>77</v>
      </c>
      <c r="F26" s="50">
        <v>0</v>
      </c>
      <c r="G26" s="51">
        <v>0</v>
      </c>
    </row>
    <row r="27" spans="2:7" ht="19.5" thickBot="1">
      <c r="B27" s="211"/>
      <c r="C27" s="214"/>
      <c r="D27" s="52" t="s">
        <v>10</v>
      </c>
      <c r="E27" s="53" t="s">
        <v>71</v>
      </c>
      <c r="F27" s="54">
        <f t="shared" ref="F27:G27" si="4">SUM(F24:F26)</f>
        <v>87712</v>
      </c>
      <c r="G27" s="55">
        <f t="shared" si="4"/>
        <v>431</v>
      </c>
    </row>
    <row r="28" spans="2:7" ht="30" customHeight="1">
      <c r="B28" s="211"/>
      <c r="C28" s="220" t="s">
        <v>93</v>
      </c>
      <c r="D28" s="34" t="s">
        <v>67</v>
      </c>
      <c r="E28" s="31" t="s">
        <v>62</v>
      </c>
      <c r="F28" s="46">
        <v>87712</v>
      </c>
      <c r="G28" s="47">
        <v>431</v>
      </c>
    </row>
    <row r="29" spans="2:7" ht="30">
      <c r="B29" s="211"/>
      <c r="C29" s="213"/>
      <c r="D29" s="35" t="s">
        <v>68</v>
      </c>
      <c r="E29" s="32" t="s">
        <v>76</v>
      </c>
      <c r="F29" s="48">
        <v>0</v>
      </c>
      <c r="G29" s="49">
        <v>0</v>
      </c>
    </row>
    <row r="30" spans="2:7" ht="30.75" thickBot="1">
      <c r="B30" s="211"/>
      <c r="C30" s="213"/>
      <c r="D30" s="36" t="s">
        <v>69</v>
      </c>
      <c r="E30" s="33" t="s">
        <v>77</v>
      </c>
      <c r="F30" s="50">
        <v>0</v>
      </c>
      <c r="G30" s="51">
        <v>0</v>
      </c>
    </row>
    <row r="31" spans="2:7" ht="19.5" thickBot="1">
      <c r="B31" s="212"/>
      <c r="C31" s="214"/>
      <c r="D31" s="52" t="s">
        <v>10</v>
      </c>
      <c r="E31" s="53" t="s">
        <v>71</v>
      </c>
      <c r="F31" s="54">
        <f t="shared" ref="F31:G31" si="5">SUM(F28:F30)</f>
        <v>87712</v>
      </c>
      <c r="G31" s="55">
        <f t="shared" si="5"/>
        <v>431</v>
      </c>
    </row>
    <row r="32" spans="2:7" ht="30" customHeight="1">
      <c r="B32" s="169" t="s">
        <v>78</v>
      </c>
      <c r="C32" s="216" t="s">
        <v>92</v>
      </c>
      <c r="D32" s="37" t="s">
        <v>67</v>
      </c>
      <c r="E32" s="28" t="s">
        <v>63</v>
      </c>
      <c r="F32" s="57">
        <v>10800</v>
      </c>
      <c r="G32" s="58">
        <v>60</v>
      </c>
    </row>
    <row r="33" spans="2:7" ht="30">
      <c r="B33" s="173"/>
      <c r="C33" s="217"/>
      <c r="D33" s="38" t="s">
        <v>68</v>
      </c>
      <c r="E33" s="29" t="s">
        <v>79</v>
      </c>
      <c r="F33" s="60">
        <v>21420</v>
      </c>
      <c r="G33" s="61">
        <v>90</v>
      </c>
    </row>
    <row r="34" spans="2:7" ht="30.75" thickBot="1">
      <c r="B34" s="173"/>
      <c r="C34" s="217"/>
      <c r="D34" s="39" t="s">
        <v>69</v>
      </c>
      <c r="E34" s="30" t="s">
        <v>80</v>
      </c>
      <c r="F34" s="64">
        <v>0</v>
      </c>
      <c r="G34" s="65">
        <v>0</v>
      </c>
    </row>
    <row r="35" spans="2:7" ht="19.5" thickBot="1">
      <c r="B35" s="173"/>
      <c r="C35" s="218"/>
      <c r="D35" s="66" t="s">
        <v>10</v>
      </c>
      <c r="E35" s="70" t="s">
        <v>71</v>
      </c>
      <c r="F35" s="68">
        <f t="shared" ref="F35:G35" si="6">SUM(F32:F34)</f>
        <v>32220</v>
      </c>
      <c r="G35" s="69">
        <f t="shared" si="6"/>
        <v>150</v>
      </c>
    </row>
    <row r="36" spans="2:7" ht="30" customHeight="1">
      <c r="B36" s="173"/>
      <c r="C36" s="216" t="s">
        <v>93</v>
      </c>
      <c r="D36" s="37" t="s">
        <v>67</v>
      </c>
      <c r="E36" s="28" t="s">
        <v>63</v>
      </c>
      <c r="F36" s="57">
        <v>10620</v>
      </c>
      <c r="G36" s="58">
        <v>59</v>
      </c>
    </row>
    <row r="37" spans="2:7" ht="30">
      <c r="B37" s="173"/>
      <c r="C37" s="217"/>
      <c r="D37" s="38" t="s">
        <v>68</v>
      </c>
      <c r="E37" s="29" t="s">
        <v>79</v>
      </c>
      <c r="F37" s="60">
        <v>21420</v>
      </c>
      <c r="G37" s="61">
        <v>90</v>
      </c>
    </row>
    <row r="38" spans="2:7" ht="30.75" thickBot="1">
      <c r="B38" s="173"/>
      <c r="C38" s="217"/>
      <c r="D38" s="39" t="s">
        <v>69</v>
      </c>
      <c r="E38" s="30" t="s">
        <v>80</v>
      </c>
      <c r="F38" s="64">
        <v>0</v>
      </c>
      <c r="G38" s="65">
        <v>0</v>
      </c>
    </row>
    <row r="39" spans="2:7" ht="19.5" thickBot="1">
      <c r="B39" s="215"/>
      <c r="C39" s="218"/>
      <c r="D39" s="66" t="s">
        <v>10</v>
      </c>
      <c r="E39" s="70" t="s">
        <v>71</v>
      </c>
      <c r="F39" s="68">
        <f t="shared" ref="F39:G39" si="7">SUM(F36:F38)</f>
        <v>32040</v>
      </c>
      <c r="G39" s="69">
        <f t="shared" si="7"/>
        <v>149</v>
      </c>
    </row>
    <row r="40" spans="2:7" ht="30" customHeight="1">
      <c r="B40" s="219" t="s">
        <v>24</v>
      </c>
      <c r="C40" s="220" t="s">
        <v>92</v>
      </c>
      <c r="D40" s="34" t="s">
        <v>67</v>
      </c>
      <c r="E40" s="31" t="s">
        <v>64</v>
      </c>
      <c r="F40" s="46">
        <v>5400</v>
      </c>
      <c r="G40" s="47">
        <v>150</v>
      </c>
    </row>
    <row r="41" spans="2:7" ht="30">
      <c r="B41" s="211"/>
      <c r="C41" s="213"/>
      <c r="D41" s="35" t="s">
        <v>68</v>
      </c>
      <c r="E41" s="32" t="s">
        <v>81</v>
      </c>
      <c r="F41" s="48">
        <v>9936</v>
      </c>
      <c r="G41" s="49">
        <v>138</v>
      </c>
    </row>
    <row r="42" spans="2:7" ht="30.75" thickBot="1">
      <c r="B42" s="211"/>
      <c r="C42" s="213"/>
      <c r="D42" s="36" t="s">
        <v>69</v>
      </c>
      <c r="E42" s="33" t="s">
        <v>82</v>
      </c>
      <c r="F42" s="50">
        <v>9540</v>
      </c>
      <c r="G42" s="51">
        <v>240</v>
      </c>
    </row>
    <row r="43" spans="2:7" ht="19.5" thickBot="1">
      <c r="B43" s="211"/>
      <c r="C43" s="222"/>
      <c r="D43" s="52" t="s">
        <v>10</v>
      </c>
      <c r="E43" s="53" t="s">
        <v>71</v>
      </c>
      <c r="F43" s="71">
        <f t="shared" ref="F43:G43" si="8">SUM(F40:F42)</f>
        <v>24876</v>
      </c>
      <c r="G43" s="72">
        <f t="shared" si="8"/>
        <v>528</v>
      </c>
    </row>
    <row r="44" spans="2:7" ht="30" customHeight="1">
      <c r="B44" s="211"/>
      <c r="C44" s="220" t="s">
        <v>93</v>
      </c>
      <c r="D44" s="34" t="s">
        <v>67</v>
      </c>
      <c r="E44" s="31" t="s">
        <v>64</v>
      </c>
      <c r="F44" s="46">
        <v>5400</v>
      </c>
      <c r="G44" s="47">
        <v>150</v>
      </c>
    </row>
    <row r="45" spans="2:7" ht="30">
      <c r="B45" s="211"/>
      <c r="C45" s="213"/>
      <c r="D45" s="35" t="s">
        <v>68</v>
      </c>
      <c r="E45" s="32" t="s">
        <v>81</v>
      </c>
      <c r="F45" s="48">
        <v>9936</v>
      </c>
      <c r="G45" s="49">
        <v>138</v>
      </c>
    </row>
    <row r="46" spans="2:7" ht="30.75" thickBot="1">
      <c r="B46" s="211"/>
      <c r="C46" s="213"/>
      <c r="D46" s="36" t="s">
        <v>69</v>
      </c>
      <c r="E46" s="33" t="s">
        <v>82</v>
      </c>
      <c r="F46" s="50">
        <v>9540</v>
      </c>
      <c r="G46" s="51">
        <v>240</v>
      </c>
    </row>
    <row r="47" spans="2:7" ht="19.5" thickBot="1">
      <c r="B47" s="221"/>
      <c r="C47" s="222"/>
      <c r="D47" s="52" t="s">
        <v>10</v>
      </c>
      <c r="E47" s="53" t="s">
        <v>71</v>
      </c>
      <c r="F47" s="71">
        <f t="shared" ref="F47:G47" si="9">SUM(F44:F46)</f>
        <v>24876</v>
      </c>
      <c r="G47" s="72">
        <f t="shared" si="9"/>
        <v>528</v>
      </c>
    </row>
    <row r="48" spans="2:7" ht="19.5" thickBot="1">
      <c r="B48" s="223" t="s">
        <v>29</v>
      </c>
      <c r="C48" s="224"/>
      <c r="D48" s="225"/>
      <c r="E48" s="73" t="s">
        <v>71</v>
      </c>
      <c r="F48" s="74">
        <f>F11+F19+F27+F35+F43</f>
        <v>190386</v>
      </c>
      <c r="G48" s="75">
        <f>G11+G19+G27+G35+G43</f>
        <v>1516</v>
      </c>
    </row>
    <row r="49" spans="2:7" ht="18.75">
      <c r="B49" s="223" t="s">
        <v>83</v>
      </c>
      <c r="C49" s="224"/>
      <c r="D49" s="225"/>
      <c r="E49" s="73" t="s">
        <v>71</v>
      </c>
      <c r="F49" s="74">
        <f>F15+F23+F31+F39+F47</f>
        <v>190206</v>
      </c>
      <c r="G49" s="75">
        <f>G15+G23+G31+G39+G47</f>
        <v>1515</v>
      </c>
    </row>
  </sheetData>
  <mergeCells count="25">
    <mergeCell ref="B40:B47"/>
    <mergeCell ref="C40:C43"/>
    <mergeCell ref="C44:C47"/>
    <mergeCell ref="B48:D48"/>
    <mergeCell ref="B49:D49"/>
    <mergeCell ref="B24:B31"/>
    <mergeCell ref="C24:C27"/>
    <mergeCell ref="C28:C31"/>
    <mergeCell ref="B32:B39"/>
    <mergeCell ref="C32:C35"/>
    <mergeCell ref="C36:C39"/>
    <mergeCell ref="B8:B15"/>
    <mergeCell ref="C8:C11"/>
    <mergeCell ref="C12:C15"/>
    <mergeCell ref="B16:B23"/>
    <mergeCell ref="C16:C19"/>
    <mergeCell ref="C20:C23"/>
    <mergeCell ref="E1:G1"/>
    <mergeCell ref="B2:G2"/>
    <mergeCell ref="B3:B6"/>
    <mergeCell ref="C3:C6"/>
    <mergeCell ref="D3:D6"/>
    <mergeCell ref="E3:E6"/>
    <mergeCell ref="F3:G3"/>
    <mergeCell ref="F4:G5"/>
  </mergeCells>
  <pageMargins left="0.31496062992125984" right="0.31496062992125984" top="0.74803149606299213" bottom="0.74803149606299213" header="0" footer="0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"/>
  <sheetViews>
    <sheetView workbookViewId="0">
      <selection activeCell="D20" sqref="D20"/>
    </sheetView>
  </sheetViews>
  <sheetFormatPr defaultRowHeight="15"/>
  <cols>
    <col min="1" max="1" width="2" customWidth="1"/>
    <col min="2" max="2" width="39.28515625" customWidth="1"/>
    <col min="3" max="3" width="36.42578125" customWidth="1"/>
    <col min="4" max="5" width="19.85546875" customWidth="1"/>
    <col min="6" max="6" width="15.85546875" customWidth="1"/>
    <col min="7" max="7" width="13.5703125" customWidth="1"/>
    <col min="8" max="8" width="21.85546875" customWidth="1"/>
    <col min="9" max="9" width="19.7109375" customWidth="1"/>
  </cols>
  <sheetData>
    <row r="1" spans="2:9" ht="36.75" customHeight="1">
      <c r="G1" s="118" t="s">
        <v>39</v>
      </c>
      <c r="H1" s="118"/>
      <c r="I1" s="118"/>
    </row>
    <row r="3" spans="2:9" ht="34.5" customHeight="1">
      <c r="B3" s="229" t="s">
        <v>131</v>
      </c>
      <c r="C3" s="229"/>
      <c r="D3" s="229"/>
      <c r="E3" s="229"/>
      <c r="F3" s="229"/>
      <c r="G3" s="229"/>
      <c r="H3" s="229"/>
      <c r="I3" s="229"/>
    </row>
    <row r="4" spans="2:9" ht="15.75" thickBot="1"/>
    <row r="5" spans="2:9" ht="32.25" customHeight="1" thickBot="1">
      <c r="B5" s="230" t="s">
        <v>52</v>
      </c>
      <c r="C5" s="232" t="s">
        <v>46</v>
      </c>
      <c r="D5" s="234" t="s">
        <v>43</v>
      </c>
      <c r="E5" s="232" t="s">
        <v>20</v>
      </c>
      <c r="F5" s="232" t="s">
        <v>44</v>
      </c>
      <c r="G5" s="232" t="s">
        <v>45</v>
      </c>
      <c r="H5" s="236" t="s">
        <v>48</v>
      </c>
      <c r="I5" s="237"/>
    </row>
    <row r="6" spans="2:9" ht="79.5" thickBot="1">
      <c r="B6" s="231"/>
      <c r="C6" s="233"/>
      <c r="D6" s="235"/>
      <c r="E6" s="233"/>
      <c r="F6" s="233"/>
      <c r="G6" s="233"/>
      <c r="H6" s="14" t="s">
        <v>49</v>
      </c>
      <c r="I6" s="15" t="s">
        <v>50</v>
      </c>
    </row>
    <row r="7" spans="2:9">
      <c r="B7" s="16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8">
        <v>8</v>
      </c>
    </row>
    <row r="8" spans="2:9" ht="45">
      <c r="B8" s="83" t="s">
        <v>116</v>
      </c>
      <c r="C8" s="84" t="s">
        <v>117</v>
      </c>
      <c r="D8" s="84" t="s">
        <v>120</v>
      </c>
      <c r="E8" s="84" t="s">
        <v>121</v>
      </c>
      <c r="F8" s="84">
        <v>1</v>
      </c>
      <c r="G8" s="84">
        <v>180</v>
      </c>
      <c r="H8" s="84"/>
      <c r="I8" s="84" t="s">
        <v>118</v>
      </c>
    </row>
    <row r="9" spans="2:9">
      <c r="B9" s="13"/>
      <c r="C9" s="13"/>
      <c r="D9" s="13"/>
      <c r="E9" s="13"/>
      <c r="F9" s="13"/>
      <c r="G9" s="13"/>
      <c r="H9" s="13"/>
      <c r="I9" s="13"/>
    </row>
    <row r="10" spans="2:9">
      <c r="B10" s="13"/>
      <c r="C10" s="13"/>
      <c r="D10" s="13"/>
      <c r="E10" s="13"/>
      <c r="F10" s="13"/>
      <c r="G10" s="13"/>
      <c r="H10" s="13"/>
      <c r="I10" s="13"/>
    </row>
    <row r="12" spans="2:9">
      <c r="B12" s="3" t="s">
        <v>51</v>
      </c>
    </row>
    <row r="13" spans="2:9">
      <c r="B13" s="226" t="s">
        <v>53</v>
      </c>
      <c r="C13" s="226"/>
      <c r="D13" s="226"/>
      <c r="E13" s="226"/>
      <c r="F13" s="226"/>
      <c r="G13" s="226"/>
      <c r="H13" s="226"/>
      <c r="I13" s="226"/>
    </row>
    <row r="14" spans="2:9" ht="15.75">
      <c r="B14" s="227" t="s">
        <v>58</v>
      </c>
      <c r="C14" s="227"/>
      <c r="D14" s="227"/>
      <c r="E14" s="227"/>
      <c r="F14" s="227"/>
      <c r="G14" s="227"/>
      <c r="H14" s="227"/>
      <c r="I14" s="227"/>
    </row>
    <row r="15" spans="2:9" ht="15.75">
      <c r="B15" s="228"/>
      <c r="C15" s="228"/>
      <c r="D15" s="228"/>
      <c r="E15" s="228"/>
      <c r="F15" s="228"/>
      <c r="G15" s="228"/>
      <c r="H15" s="228"/>
    </row>
  </sheetData>
  <mergeCells count="12">
    <mergeCell ref="B13:I13"/>
    <mergeCell ref="B14:I14"/>
    <mergeCell ref="B15:H15"/>
    <mergeCell ref="G1:I1"/>
    <mergeCell ref="B3:I3"/>
    <mergeCell ref="B5:B6"/>
    <mergeCell ref="C5:C6"/>
    <mergeCell ref="D5:D6"/>
    <mergeCell ref="E5:E6"/>
    <mergeCell ref="F5:F6"/>
    <mergeCell ref="G5:G6"/>
    <mergeCell ref="H5:I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 </vt:lpstr>
      <vt:lpstr>Приложение 5 </vt:lpstr>
      <vt:lpstr>'Приложение 1'!Область_печати</vt:lpstr>
      <vt:lpstr>'Приложение 2'!Область_печати</vt:lpstr>
      <vt:lpstr>'Приложение 4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2025-01-09T13:20:22Z</dcterms:modified>
</cp:coreProperties>
</file>